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ONCOM Hompage\VKF Hilfen\"/>
    </mc:Choice>
  </mc:AlternateContent>
  <xr:revisionPtr revIDLastSave="0" documentId="13_ncr:1_{9F88A062-8247-4A31-94D5-9C0DF6025B4C}" xr6:coauthVersionLast="47" xr6:coauthVersionMax="47" xr10:uidLastSave="{00000000-0000-0000-0000-000000000000}"/>
  <workbookProtection workbookAlgorithmName="SHA-512" workbookHashValue="hlHBECVwx7PFf/9dwQdK085XRmtegkYOkYtLmFMWyzjbddCT4Ih89tMThyFr84tuDOnloTDK9lSIaAY9iqk4zw==" workbookSaltValue="3u7fRhkQSGmO7pYfz7l/fQ==" workbookSpinCount="100000" lockStructure="1"/>
  <bookViews>
    <workbookView xWindow="57480" yWindow="-120" windowWidth="29040" windowHeight="17640" xr2:uid="{853BD294-C280-44B6-84A3-D38D8EAFED56}"/>
  </bookViews>
  <sheets>
    <sheet name="Tabelle1" sheetId="1" r:id="rId1"/>
  </sheets>
  <definedNames>
    <definedName name="_xlnm.Print_Area" localSheetId="0">Tabelle1!$A$1:$H$33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4" i="1"/>
  <c r="F5" i="1"/>
  <c r="F6" i="1"/>
  <c r="F7" i="1"/>
  <c r="F8" i="1"/>
  <c r="F9" i="1"/>
  <c r="F11" i="1"/>
  <c r="F12" i="1"/>
  <c r="F10" i="1"/>
  <c r="G25" i="1"/>
  <c r="H25" i="1" s="1"/>
  <c r="F26" i="1"/>
  <c r="H26" i="1"/>
  <c r="G27" i="1"/>
  <c r="F27" i="1" s="1"/>
  <c r="G6" i="1"/>
  <c r="G7" i="1"/>
  <c r="G11" i="1"/>
  <c r="G12" i="1"/>
  <c r="G9" i="1"/>
  <c r="G8" i="1"/>
  <c r="B18" i="1"/>
  <c r="G5" i="1"/>
  <c r="G4" i="1"/>
  <c r="F13" i="1" l="1" a="1"/>
  <c r="F13" i="1" s="1"/>
  <c r="C16" i="1" s="1"/>
  <c r="G13" i="1" a="1"/>
  <c r="G13" i="1" s="1"/>
  <c r="C17" i="1" s="1"/>
  <c r="C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<sst xmlns="http://schemas.openxmlformats.org/spreadsheetml/2006/main" count="30" uniqueCount="24">
  <si>
    <t>Brandmelder</t>
  </si>
  <si>
    <t>Handalamtaster</t>
  </si>
  <si>
    <t>Sirenen</t>
  </si>
  <si>
    <t>BFS-Modul</t>
  </si>
  <si>
    <t>Stk.</t>
  </si>
  <si>
    <t>BMA</t>
  </si>
  <si>
    <t>FST (Fehrnsignaltableau)</t>
  </si>
  <si>
    <t>μA</t>
  </si>
  <si>
    <t>mA</t>
  </si>
  <si>
    <t>A</t>
  </si>
  <si>
    <t>Beispiel werte</t>
  </si>
  <si>
    <t xml:space="preserve">Betriebsstrom (Ruhe) in mA </t>
  </si>
  <si>
    <t>Betriebsstrom (Alarm) in mA</t>
  </si>
  <si>
    <t>Total Betriebsstrom (Ruhe) in mA</t>
  </si>
  <si>
    <t>Total Betriebsstrom (Alarm) in mA</t>
  </si>
  <si>
    <t>Total in A:</t>
  </si>
  <si>
    <t>Total Betriebsstrom (Ruhe) in A</t>
  </si>
  <si>
    <t>Total Betriebsstrom (Alarm)in A</t>
  </si>
  <si>
    <t xml:space="preserve">Betriebsstrom 
(Ruhe) in mA </t>
  </si>
  <si>
    <t>Betriebsstrom 
(Alarm) in mA</t>
  </si>
  <si>
    <t>Notstrom Berechnung für BMA</t>
  </si>
  <si>
    <t>Umrechner</t>
  </si>
  <si>
    <t>SES-Richtlinie Brandmeldeanlage 9.2</t>
  </si>
  <si>
    <t xml:space="preserve">Beträgt der Anfahrsweg der für die Instandhaltung zuständigen VKF anerkannten Errichterfirma mehr als 100 km oder 2 Stunden, sind anstelle von 12 Std., 24 Std. Normalbetrieb gefordert.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</si>
</sst>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7" formatCode="00\ &quot;h&quot;"/>
    <numFmt numFmtId="179" formatCode="0.0\ &quot;h&quot;"/>
    <numFmt numFmtId="180" formatCode="0.00\ &quot;Ah&quot;"/>
    <numFmt numFmtId="183" formatCode="_ * #,##0.000\ &quot;mA&quot;"/>
    <numFmt numFmtId="184" formatCode="_ * #,##0.000\ &quot;A&quot;"/>
    <numFmt numFmtId="196" formatCode="_ * #,##0.000###\ &quot; mA&quot;"/>
    <numFmt numFmtId="199" formatCode="_ * #,##0.000######\ &quot; A&quot;"/>
    <numFmt numFmtId="201" formatCode="_ * #,##0.0########\ &quot; μA&quot;"/>
    <numFmt numFmtId="202" formatCode="_ * #,##0.0#####\ &quot;mA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left"/>
    </xf>
    <xf numFmtId="183" fontId="0" fillId="0" borderId="1" xfId="0" applyNumberFormat="1" applyBorder="1"/>
    <xf numFmtId="180" fontId="0" fillId="0" borderId="1" xfId="0" applyNumberFormat="1" applyBorder="1"/>
    <xf numFmtId="180" fontId="0" fillId="0" borderId="4" xfId="0" applyNumberFormat="1" applyBorder="1"/>
    <xf numFmtId="180" fontId="3" fillId="0" borderId="3" xfId="0" applyNumberFormat="1" applyFont="1" applyBorder="1"/>
    <xf numFmtId="184" fontId="1" fillId="0" borderId="9" xfId="0" applyNumberFormat="1" applyFont="1" applyBorder="1" applyAlignment="1">
      <alignment horizontal="right"/>
    </xf>
    <xf numFmtId="0" fontId="0" fillId="0" borderId="2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7" fontId="0" fillId="3" borderId="1" xfId="0" applyNumberFormat="1" applyFill="1" applyBorder="1" applyProtection="1">
      <protection locked="0"/>
    </xf>
    <xf numFmtId="17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0" xfId="0" applyBorder="1"/>
    <xf numFmtId="0" fontId="0" fillId="3" borderId="1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96" fontId="0" fillId="2" borderId="1" xfId="0" applyNumberFormat="1" applyFill="1" applyBorder="1" applyAlignment="1">
      <alignment horizontal="right"/>
    </xf>
    <xf numFmtId="199" fontId="0" fillId="2" borderId="1" xfId="0" applyNumberFormat="1" applyFill="1" applyBorder="1"/>
    <xf numFmtId="199" fontId="0" fillId="3" borderId="1" xfId="0" applyNumberFormat="1" applyFill="1" applyBorder="1" applyProtection="1">
      <protection locked="0"/>
    </xf>
    <xf numFmtId="196" fontId="0" fillId="3" borderId="1" xfId="0" applyNumberFormat="1" applyFill="1" applyBorder="1" applyProtection="1">
      <protection locked="0"/>
    </xf>
    <xf numFmtId="196" fontId="0" fillId="2" borderId="1" xfId="0" applyNumberFormat="1" applyFill="1" applyBorder="1"/>
    <xf numFmtId="201" fontId="0" fillId="3" borderId="1" xfId="0" applyNumberFormat="1" applyFill="1" applyBorder="1" applyAlignment="1" applyProtection="1">
      <alignment horizontal="right"/>
      <protection locked="0"/>
    </xf>
    <xf numFmtId="201" fontId="0" fillId="2" borderId="1" xfId="0" applyNumberFormat="1" applyFill="1" applyBorder="1"/>
    <xf numFmtId="0" fontId="1" fillId="0" borderId="14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202" fontId="0" fillId="3" borderId="1" xfId="0" applyNumberFormat="1" applyFill="1" applyBorder="1" applyProtection="1">
      <protection locked="0"/>
    </xf>
    <xf numFmtId="202" fontId="0" fillId="3" borderId="4" xfId="0" applyNumberFormat="1" applyFill="1" applyBorder="1" applyProtection="1">
      <protection locked="0"/>
    </xf>
    <xf numFmtId="202" fontId="0" fillId="3" borderId="2" xfId="0" applyNumberFormat="1" applyFill="1" applyBorder="1" applyProtection="1">
      <protection locked="0"/>
    </xf>
    <xf numFmtId="202" fontId="0" fillId="3" borderId="8" xfId="0" applyNumberFormat="1" applyFill="1" applyBorder="1" applyProtection="1">
      <protection locked="0"/>
    </xf>
    <xf numFmtId="202" fontId="0" fillId="0" borderId="13" xfId="0" applyNumberFormat="1" applyBorder="1"/>
    <xf numFmtId="202" fontId="0" fillId="0" borderId="16" xfId="0" applyNumberFormat="1" applyBorder="1"/>
    <xf numFmtId="202" fontId="0" fillId="0" borderId="17" xfId="0" applyNumberFormat="1" applyBorder="1"/>
    <xf numFmtId="202" fontId="0" fillId="0" borderId="18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1715-DDAD-41B1-BBCC-4214BA0A88A9}">
  <dimension ref="A1:H29"/>
  <sheetViews>
    <sheetView tabSelected="1" view="pageBreakPreview" zoomScaleNormal="100" zoomScaleSheetLayoutView="100" workbookViewId="0">
      <selection activeCell="A10" sqref="A10:B10"/>
    </sheetView>
  </sheetViews>
  <sheetFormatPr baseColWidth="10" defaultRowHeight="15" x14ac:dyDescent="0.25"/>
  <cols>
    <col min="2" max="2" width="39.42578125" bestFit="1" customWidth="1"/>
    <col min="3" max="8" width="16" customWidth="1"/>
    <col min="9" max="9" width="8.5703125" customWidth="1"/>
    <col min="10" max="11" width="16.140625" customWidth="1"/>
    <col min="14" max="14" width="13.85546875" customWidth="1"/>
  </cols>
  <sheetData>
    <row r="1" spans="1:8" ht="23.25" x14ac:dyDescent="0.35">
      <c r="A1" s="25" t="s">
        <v>20</v>
      </c>
      <c r="B1" s="25"/>
      <c r="C1" s="25"/>
      <c r="D1" s="25"/>
      <c r="E1" s="25"/>
      <c r="F1" s="25"/>
      <c r="G1" s="25"/>
      <c r="H1" s="25"/>
    </row>
    <row r="2" spans="1:8" ht="9.75" customHeight="1" thickBot="1" x14ac:dyDescent="0.3">
      <c r="C2" s="1"/>
    </row>
    <row r="3" spans="1:8" ht="33" customHeight="1" x14ac:dyDescent="0.25">
      <c r="C3" s="4" t="s">
        <v>4</v>
      </c>
      <c r="D3" s="3" t="s">
        <v>11</v>
      </c>
      <c r="E3" s="13" t="s">
        <v>12</v>
      </c>
      <c r="F3" s="20" t="s">
        <v>13</v>
      </c>
      <c r="G3" s="21" t="s">
        <v>14</v>
      </c>
    </row>
    <row r="4" spans="1:8" x14ac:dyDescent="0.25">
      <c r="A4" s="27" t="s">
        <v>5</v>
      </c>
      <c r="B4" s="27"/>
      <c r="C4" s="14">
        <v>1</v>
      </c>
      <c r="D4" s="47">
        <v>2500</v>
      </c>
      <c r="E4" s="49">
        <v>2600</v>
      </c>
      <c r="F4" s="51">
        <f t="shared" ref="F4:F9" si="0">IF(C4*D4,C4*D4,0)</f>
        <v>2500</v>
      </c>
      <c r="G4" s="52">
        <f>C4*E4</f>
        <v>2600</v>
      </c>
    </row>
    <row r="5" spans="1:8" x14ac:dyDescent="0.25">
      <c r="A5" s="27" t="s">
        <v>6</v>
      </c>
      <c r="B5" s="27"/>
      <c r="C5" s="15">
        <v>2</v>
      </c>
      <c r="D5" s="48">
        <v>125</v>
      </c>
      <c r="E5" s="50">
        <v>130</v>
      </c>
      <c r="F5" s="51">
        <f t="shared" si="0"/>
        <v>250</v>
      </c>
      <c r="G5" s="53">
        <f>C5*E5</f>
        <v>260</v>
      </c>
    </row>
    <row r="6" spans="1:8" x14ac:dyDescent="0.25">
      <c r="A6" s="27" t="s">
        <v>0</v>
      </c>
      <c r="B6" s="27"/>
      <c r="C6" s="14">
        <v>325</v>
      </c>
      <c r="D6" s="47">
        <v>0.23</v>
      </c>
      <c r="E6" s="49"/>
      <c r="F6" s="51">
        <f t="shared" si="0"/>
        <v>74.75</v>
      </c>
      <c r="G6" s="52">
        <f t="shared" ref="G6:G7" si="1">C6*E6</f>
        <v>0</v>
      </c>
    </row>
    <row r="7" spans="1:8" x14ac:dyDescent="0.25">
      <c r="A7" s="27" t="s">
        <v>1</v>
      </c>
      <c r="B7" s="27"/>
      <c r="C7" s="14">
        <v>15</v>
      </c>
      <c r="D7" s="47">
        <v>0.16</v>
      </c>
      <c r="E7" s="49"/>
      <c r="F7" s="51">
        <f t="shared" si="0"/>
        <v>2.4</v>
      </c>
      <c r="G7" s="52">
        <f t="shared" si="1"/>
        <v>0</v>
      </c>
    </row>
    <row r="8" spans="1:8" x14ac:dyDescent="0.25">
      <c r="A8" s="27" t="s">
        <v>2</v>
      </c>
      <c r="B8" s="27"/>
      <c r="C8" s="14">
        <v>20</v>
      </c>
      <c r="D8" s="47">
        <v>0.25</v>
      </c>
      <c r="E8" s="49">
        <v>21</v>
      </c>
      <c r="F8" s="51">
        <f t="shared" si="0"/>
        <v>5</v>
      </c>
      <c r="G8" s="52">
        <f>C8*E8</f>
        <v>420</v>
      </c>
    </row>
    <row r="9" spans="1:8" x14ac:dyDescent="0.25">
      <c r="A9" s="27" t="s">
        <v>3</v>
      </c>
      <c r="B9" s="27"/>
      <c r="C9" s="14">
        <v>5</v>
      </c>
      <c r="D9" s="47">
        <v>0.3</v>
      </c>
      <c r="E9" s="49">
        <v>0.31</v>
      </c>
      <c r="F9" s="51">
        <f t="shared" si="0"/>
        <v>1.5</v>
      </c>
      <c r="G9" s="52">
        <f>C9*E9</f>
        <v>1.55</v>
      </c>
    </row>
    <row r="10" spans="1:8" x14ac:dyDescent="0.25">
      <c r="A10" s="27"/>
      <c r="B10" s="27"/>
      <c r="C10" s="14"/>
      <c r="D10" s="47"/>
      <c r="E10" s="49"/>
      <c r="F10" s="51">
        <f>IF(C10*D10,C10*D10,0)</f>
        <v>0</v>
      </c>
      <c r="G10" s="52">
        <f>C10*E10</f>
        <v>0</v>
      </c>
    </row>
    <row r="11" spans="1:8" x14ac:dyDescent="0.25">
      <c r="A11" s="27"/>
      <c r="B11" s="27"/>
      <c r="C11" s="14"/>
      <c r="D11" s="47"/>
      <c r="E11" s="49"/>
      <c r="F11" s="51">
        <f t="shared" ref="F11:F12" si="2">IF(C11*D11,C11*D11,0)</f>
        <v>0</v>
      </c>
      <c r="G11" s="52">
        <f t="shared" ref="G11:G12" si="3">C11*E11</f>
        <v>0</v>
      </c>
    </row>
    <row r="12" spans="1:8" ht="15.75" thickBot="1" x14ac:dyDescent="0.3">
      <c r="A12" s="27"/>
      <c r="B12" s="27"/>
      <c r="C12" s="14"/>
      <c r="D12" s="47"/>
      <c r="E12" s="49"/>
      <c r="F12" s="51">
        <f t="shared" si="2"/>
        <v>0</v>
      </c>
      <c r="G12" s="54">
        <f t="shared" si="3"/>
        <v>0</v>
      </c>
    </row>
    <row r="13" spans="1:8" ht="15.75" thickBot="1" x14ac:dyDescent="0.3">
      <c r="E13" s="5" t="s">
        <v>15</v>
      </c>
      <c r="F13" s="43" cm="1">
        <f t="array" ref="F13">SUM(F4:F12/1000)</f>
        <v>2.83365</v>
      </c>
      <c r="G13" s="12" cm="1">
        <f t="array" ref="G13">SUM(G4:G12/1000)</f>
        <v>3.2815500000000002</v>
      </c>
    </row>
    <row r="15" spans="1:8" ht="21.75" customHeight="1" x14ac:dyDescent="0.25">
      <c r="E15" s="44" t="s">
        <v>22</v>
      </c>
      <c r="F15" s="45"/>
      <c r="G15" s="45"/>
      <c r="H15" s="46"/>
    </row>
    <row r="16" spans="1:8" x14ac:dyDescent="0.25">
      <c r="A16" s="16">
        <v>12</v>
      </c>
      <c r="B16" s="3" t="s">
        <v>16</v>
      </c>
      <c r="C16" s="9">
        <f>F13*A16</f>
        <v>34.003799999999998</v>
      </c>
      <c r="E16" s="29" t="s">
        <v>23</v>
      </c>
      <c r="F16" s="30"/>
      <c r="G16" s="30"/>
      <c r="H16" s="31"/>
    </row>
    <row r="17" spans="1:8" ht="15.75" thickBot="1" x14ac:dyDescent="0.3">
      <c r="A17" s="17">
        <v>0.5</v>
      </c>
      <c r="B17" s="3" t="s">
        <v>17</v>
      </c>
      <c r="C17" s="10">
        <f>G13*A17</f>
        <v>1.6407750000000001</v>
      </c>
      <c r="E17" s="32"/>
      <c r="F17" s="30"/>
      <c r="G17" s="30"/>
      <c r="H17" s="31"/>
    </row>
    <row r="18" spans="1:8" ht="16.5" thickBot="1" x14ac:dyDescent="0.3">
      <c r="B18" t="str">
        <f>_xlfn.CONCAT("Akku Kapazität ",A16," h Betrieb mit ",A17," h Alarm")</f>
        <v>Akku Kapazität 12 h Betrieb mit 0.5 h Alarm</v>
      </c>
      <c r="C18" s="11">
        <f>C16+C17</f>
        <v>35.644574999999996</v>
      </c>
      <c r="E18" s="32"/>
      <c r="F18" s="30"/>
      <c r="G18" s="30"/>
      <c r="H18" s="31"/>
    </row>
    <row r="19" spans="1:8" x14ac:dyDescent="0.25">
      <c r="A19" s="6"/>
      <c r="B19" s="6"/>
      <c r="C19" s="6"/>
      <c r="D19" s="6"/>
      <c r="E19" s="33"/>
      <c r="F19" s="28"/>
      <c r="G19" s="28"/>
      <c r="H19" s="34"/>
    </row>
    <row r="20" spans="1:8" s="6" customFormat="1" x14ac:dyDescent="0.25">
      <c r="A20" s="26"/>
      <c r="B20" s="26"/>
      <c r="C20" s="26"/>
      <c r="D20" s="26"/>
      <c r="E20" s="35"/>
      <c r="F20" s="35"/>
      <c r="G20" s="35"/>
      <c r="H20" s="35"/>
    </row>
    <row r="21" spans="1:8" x14ac:dyDescent="0.25">
      <c r="C21" s="6"/>
      <c r="D21" s="6"/>
    </row>
    <row r="22" spans="1:8" x14ac:dyDescent="0.25">
      <c r="A22" s="24" t="s">
        <v>10</v>
      </c>
      <c r="B22" s="24"/>
      <c r="C22" s="23"/>
      <c r="D22" s="23"/>
      <c r="F22" s="22"/>
      <c r="G22" s="22"/>
      <c r="H22" s="22"/>
    </row>
    <row r="23" spans="1:8" ht="30" x14ac:dyDescent="0.25">
      <c r="A23" s="24"/>
      <c r="B23" s="24"/>
      <c r="C23" s="3" t="s">
        <v>18</v>
      </c>
      <c r="D23" s="3" t="s">
        <v>19</v>
      </c>
      <c r="F23" s="22" t="s">
        <v>21</v>
      </c>
      <c r="G23" s="22"/>
      <c r="H23" s="22"/>
    </row>
    <row r="24" spans="1:8" x14ac:dyDescent="0.25">
      <c r="A24" s="7" t="s">
        <v>0</v>
      </c>
      <c r="B24" s="7"/>
      <c r="C24" s="8">
        <v>0.23</v>
      </c>
      <c r="D24" s="8"/>
      <c r="F24" s="2" t="s">
        <v>7</v>
      </c>
      <c r="G24" s="2" t="s">
        <v>8</v>
      </c>
      <c r="H24" s="2" t="s">
        <v>9</v>
      </c>
    </row>
    <row r="25" spans="1:8" x14ac:dyDescent="0.25">
      <c r="A25" s="18" t="s">
        <v>1</v>
      </c>
      <c r="B25" s="19"/>
      <c r="C25" s="8">
        <v>0.16</v>
      </c>
      <c r="D25" s="8"/>
      <c r="F25" s="41">
        <v>0.123</v>
      </c>
      <c r="G25" s="36">
        <f>F25/1000</f>
        <v>1.2300000000000001E-4</v>
      </c>
      <c r="H25" s="37">
        <f>G25/1000</f>
        <v>1.23E-7</v>
      </c>
    </row>
    <row r="26" spans="1:8" x14ac:dyDescent="0.25">
      <c r="A26" s="18" t="s">
        <v>2</v>
      </c>
      <c r="B26" s="19"/>
      <c r="C26" s="8">
        <v>0.25</v>
      </c>
      <c r="D26" s="8">
        <v>21</v>
      </c>
      <c r="F26" s="42">
        <f>G26*1000</f>
        <v>1000</v>
      </c>
      <c r="G26" s="39">
        <v>1</v>
      </c>
      <c r="H26" s="37">
        <f>G26/1000</f>
        <v>1E-3</v>
      </c>
    </row>
    <row r="27" spans="1:8" x14ac:dyDescent="0.25">
      <c r="A27" s="18" t="s">
        <v>3</v>
      </c>
      <c r="B27" s="19"/>
      <c r="C27" s="8">
        <v>0.3</v>
      </c>
      <c r="D27" s="8">
        <v>0.31</v>
      </c>
      <c r="F27" s="42">
        <f>G27*1000</f>
        <v>1000000</v>
      </c>
      <c r="G27" s="40">
        <f>H27*1000</f>
        <v>1000</v>
      </c>
      <c r="H27" s="38">
        <v>1</v>
      </c>
    </row>
    <row r="28" spans="1:8" x14ac:dyDescent="0.25">
      <c r="A28" s="18" t="s">
        <v>5</v>
      </c>
      <c r="B28" s="19"/>
      <c r="C28" s="8">
        <v>2.5</v>
      </c>
      <c r="D28" s="8">
        <v>2.6</v>
      </c>
    </row>
    <row r="29" spans="1:8" x14ac:dyDescent="0.25">
      <c r="A29" s="18" t="s">
        <v>6</v>
      </c>
      <c r="B29" s="19"/>
      <c r="C29" s="8">
        <v>125</v>
      </c>
      <c r="D29" s="8">
        <v>130</v>
      </c>
    </row>
  </sheetData>
  <sheetProtection algorithmName="SHA-512" hashValue="0gjaCyYxtpyMU/F6HuqXD3km1vEGGayjCcPMhfaNIUCbi0LgVFm1v4DLin0S8sS0227D4WQQj9Fccyku/OBL3g==" saltValue="tNeQQaxN8Sa7ukjprg/RZw==" spinCount="100000" sheet="1" objects="1" scenarios="1" selectLockedCells="1"/>
  <mergeCells count="22">
    <mergeCell ref="A12:B12"/>
    <mergeCell ref="E15:H15"/>
    <mergeCell ref="E16:H19"/>
    <mergeCell ref="A6:B6"/>
    <mergeCell ref="A7:B7"/>
    <mergeCell ref="A8:B8"/>
    <mergeCell ref="A9:B9"/>
    <mergeCell ref="A10:B10"/>
    <mergeCell ref="A11:B11"/>
    <mergeCell ref="A24:B24"/>
    <mergeCell ref="A23:B23"/>
    <mergeCell ref="A26:B26"/>
    <mergeCell ref="F22:H22"/>
    <mergeCell ref="A1:H1"/>
    <mergeCell ref="F23:H23"/>
    <mergeCell ref="A22:D22"/>
    <mergeCell ref="A4:B4"/>
    <mergeCell ref="A5:B5"/>
    <mergeCell ref="A27:B27"/>
    <mergeCell ref="A28:B28"/>
    <mergeCell ref="A25:B25"/>
    <mergeCell ref="A29:B29"/>
  </mergeCells>
  <dataValidations count="1">
    <dataValidation type="list" sqref="A16" xr:uid="{41D78F4E-97D6-4338-83B4-DDE1B6EC7341}">
      <formula1>"12,24"</formula1>
    </dataValidation>
  </dataValidations>
  <pageMargins left="0.7" right="0.7" top="0.75" bottom="0.75" header="0.3" footer="0.3"/>
  <pageSetup paperSize="9" scale="88" orientation="landscape" verticalDpi="0" r:id="rId1"/>
  <headerFooter>
    <oddHeader>&amp;R&amp;G</oddHeader>
    <oddFooter>&amp;LErsteller:
Pascal von Allmen&amp;RErstellt:
20.02.2023</oddFooter>
  </headerFooter>
  <colBreaks count="1" manualBreakCount="1">
    <brk id="8" max="3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Von Allmen</dc:creator>
  <cp:lastModifiedBy>Pascal Von Allmen</cp:lastModifiedBy>
  <cp:lastPrinted>2023-02-20T13:26:38Z</cp:lastPrinted>
  <dcterms:created xsi:type="dcterms:W3CDTF">2023-02-20T10:36:50Z</dcterms:created>
  <dcterms:modified xsi:type="dcterms:W3CDTF">2023-02-20T13:37:00Z</dcterms:modified>
</cp:coreProperties>
</file>